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2120" windowHeight="8580"/>
  </bookViews>
  <sheets>
    <sheet name="Planing" sheetId="1" r:id="rId1"/>
    <sheet name="set_up" sheetId="2" r:id="rId2"/>
  </sheets>
  <definedNames>
    <definedName name="_xlnm.Print_Area" localSheetId="0">Planing!$A$1:$G$67</definedName>
  </definedNames>
  <calcPr calcId="125725"/>
</workbook>
</file>

<file path=xl/calcChain.xml><?xml version="1.0" encoding="utf-8"?>
<calcChain xmlns="http://schemas.openxmlformats.org/spreadsheetml/2006/main">
  <c r="E8" i="1"/>
  <c r="F21" s="1"/>
  <c r="E18"/>
  <c r="F18"/>
  <c r="G18"/>
  <c r="D38"/>
  <c r="D56" s="1"/>
  <c r="G61"/>
  <c r="F61"/>
  <c r="E61"/>
  <c r="B8" i="2"/>
  <c r="G29" i="1"/>
  <c r="F29"/>
  <c r="E29"/>
  <c r="G17"/>
  <c r="F17"/>
  <c r="E17"/>
  <c r="B7" i="2"/>
  <c r="B6"/>
  <c r="B3"/>
  <c r="D29" i="1" s="1"/>
  <c r="E9"/>
  <c r="E19" l="1"/>
  <c r="G19"/>
  <c r="F20"/>
  <c r="E21"/>
  <c r="G21"/>
  <c r="F19"/>
  <c r="E20"/>
  <c r="G20"/>
  <c r="D61"/>
  <c r="D17"/>
  <c r="E10"/>
  <c r="D21" l="1"/>
  <c r="D20"/>
  <c r="D19"/>
  <c r="D18"/>
  <c r="E22"/>
  <c r="E62" s="1"/>
  <c r="E31"/>
  <c r="G31"/>
  <c r="E32"/>
  <c r="G32"/>
  <c r="E33"/>
  <c r="G33"/>
  <c r="F30"/>
  <c r="D30"/>
  <c r="D31"/>
  <c r="F31"/>
  <c r="D32"/>
  <c r="F32"/>
  <c r="D33"/>
  <c r="F33"/>
  <c r="E30"/>
  <c r="G30"/>
  <c r="G34" s="1"/>
  <c r="G63" s="1"/>
  <c r="G22"/>
  <c r="G62" s="1"/>
  <c r="F22"/>
  <c r="F62" s="1"/>
  <c r="E34"/>
  <c r="E63" s="1"/>
  <c r="F34" l="1"/>
  <c r="F63" s="1"/>
  <c r="D34"/>
  <c r="D63" s="1"/>
  <c r="E64"/>
  <c r="G64"/>
  <c r="F64"/>
  <c r="D22"/>
  <c r="D62" s="1"/>
  <c r="D64" s="1"/>
</calcChain>
</file>

<file path=xl/sharedStrings.xml><?xml version="1.0" encoding="utf-8"?>
<sst xmlns="http://schemas.openxmlformats.org/spreadsheetml/2006/main" count="67" uniqueCount="55">
  <si>
    <t>Cost per head</t>
  </si>
  <si>
    <t>Ticket Income</t>
  </si>
  <si>
    <t>Food</t>
  </si>
  <si>
    <t>Attendance</t>
  </si>
  <si>
    <t>Variable Costs Total</t>
  </si>
  <si>
    <t>Variable Costs</t>
  </si>
  <si>
    <t>Fixed Costs</t>
  </si>
  <si>
    <t>Cost</t>
  </si>
  <si>
    <t>DJs</t>
  </si>
  <si>
    <t>Other entertainments</t>
  </si>
  <si>
    <t>Fixed Costs Total</t>
  </si>
  <si>
    <t>Total Income</t>
  </si>
  <si>
    <t>Total Expenditure</t>
  </si>
  <si>
    <t>EXPENDITURE</t>
  </si>
  <si>
    <t>GRAND TOTAL</t>
  </si>
  <si>
    <t>Note: Not all catergories will be relevent</t>
  </si>
  <si>
    <t>Accommodation</t>
  </si>
  <si>
    <t xml:space="preserve">FINANCIAL PLANNING GUIDE </t>
  </si>
  <si>
    <t>Club:</t>
  </si>
  <si>
    <t>Social</t>
  </si>
  <si>
    <t>CAPACITY</t>
  </si>
  <si>
    <t>Judges</t>
  </si>
  <si>
    <t>INCOME</t>
  </si>
  <si>
    <t>Competitors:</t>
  </si>
  <si>
    <t>Team Entry</t>
  </si>
  <si>
    <t>Ticket Price</t>
  </si>
  <si>
    <t>Pool Hire</t>
  </si>
  <si>
    <t>Additional Facilities</t>
  </si>
  <si>
    <t>Medals</t>
  </si>
  <si>
    <t>SERC Costs</t>
  </si>
  <si>
    <t>Lunches</t>
  </si>
  <si>
    <t>Thankyous</t>
  </si>
  <si>
    <t>Social Venue</t>
  </si>
  <si>
    <t>Equipment costs</t>
  </si>
  <si>
    <t>Bodies/Marshals</t>
  </si>
  <si>
    <t>Helpers:</t>
  </si>
  <si>
    <t>Total Attendance:</t>
  </si>
  <si>
    <t>Travel/Buses</t>
  </si>
  <si>
    <t>Percentages</t>
  </si>
  <si>
    <t>%</t>
  </si>
  <si>
    <t>Social %</t>
  </si>
  <si>
    <t>food %</t>
  </si>
  <si>
    <t>Accomodation</t>
  </si>
  <si>
    <t>Net Result</t>
  </si>
  <si>
    <t>Stay for food</t>
  </si>
  <si>
    <t>Own Attendance Estimate</t>
  </si>
  <si>
    <t>Attend social</t>
  </si>
  <si>
    <t>Extra Charge</t>
  </si>
  <si>
    <t>Require accommodation</t>
  </si>
  <si>
    <t>Max # of teams 
(includding  your own)</t>
  </si>
  <si>
    <t>Number of Free Places
This may be your own Teams</t>
  </si>
  <si>
    <t>Free Teams</t>
  </si>
  <si>
    <t>Bodies/Marshal free food(Y or N)</t>
  </si>
  <si>
    <t>Y</t>
  </si>
  <si>
    <t>N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</si>
</sst>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10">
    <font>
      <sz val="10"/>
      <name val="Arial"/>
    </font>
    <font>
      <sz val="10"/>
      <name val="Arial"/>
    </font>
    <font>
      <u/>
      <sz val="24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u/>
      <sz val="16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sz val="16"/>
      <color theme="8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/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Protection="1"/>
    <xf numFmtId="0" fontId="4" fillId="0" borderId="0" xfId="0" applyFont="1" applyBorder="1" applyAlignment="1" applyProtection="1">
      <alignment horizontal="left"/>
    </xf>
    <xf numFmtId="0" fontId="3" fillId="2" borderId="0" xfId="0" applyFont="1" applyFill="1" applyBorder="1" applyProtection="1"/>
    <xf numFmtId="0" fontId="3" fillId="2" borderId="0" xfId="0" applyFont="1" applyFill="1" applyProtection="1"/>
    <xf numFmtId="0" fontId="3" fillId="0" borderId="0" xfId="0" applyFont="1" applyFill="1" applyBorder="1" applyProtection="1"/>
    <xf numFmtId="0" fontId="6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5" fillId="0" borderId="33" xfId="0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left"/>
    </xf>
    <xf numFmtId="0" fontId="5" fillId="0" borderId="32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right"/>
    </xf>
    <xf numFmtId="0" fontId="5" fillId="0" borderId="31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3" fillId="0" borderId="0" xfId="0" applyFont="1" applyFill="1" applyProtection="1"/>
    <xf numFmtId="0" fontId="5" fillId="0" borderId="15" xfId="0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/>
    </xf>
    <xf numFmtId="9" fontId="5" fillId="0" borderId="3" xfId="0" applyNumberFormat="1" applyFont="1" applyBorder="1" applyAlignment="1" applyProtection="1">
      <alignment horizontal="center"/>
    </xf>
    <xf numFmtId="0" fontId="5" fillId="0" borderId="24" xfId="0" applyFont="1" applyBorder="1" applyProtection="1"/>
    <xf numFmtId="0" fontId="5" fillId="0" borderId="4" xfId="0" applyFont="1" applyBorder="1" applyProtection="1"/>
    <xf numFmtId="44" fontId="5" fillId="0" borderId="5" xfId="1" applyFont="1" applyBorder="1" applyProtection="1"/>
    <xf numFmtId="0" fontId="5" fillId="0" borderId="6" xfId="0" applyFont="1" applyBorder="1" applyProtection="1"/>
    <xf numFmtId="0" fontId="5" fillId="3" borderId="1" xfId="0" applyFont="1" applyFill="1" applyBorder="1" applyProtection="1"/>
    <xf numFmtId="44" fontId="5" fillId="3" borderId="21" xfId="1" applyFont="1" applyFill="1" applyBorder="1" applyProtection="1"/>
    <xf numFmtId="0" fontId="5" fillId="0" borderId="0" xfId="0" applyFont="1" applyFill="1" applyBorder="1" applyProtection="1"/>
    <xf numFmtId="0" fontId="3" fillId="0" borderId="0" xfId="0" applyFont="1" applyBorder="1" applyProtection="1"/>
    <xf numFmtId="0" fontId="5" fillId="0" borderId="16" xfId="0" applyFont="1" applyBorder="1" applyAlignment="1" applyProtection="1">
      <alignment horizontal="center"/>
    </xf>
    <xf numFmtId="0" fontId="5" fillId="0" borderId="12" xfId="0" applyFont="1" applyBorder="1" applyProtection="1"/>
    <xf numFmtId="0" fontId="5" fillId="0" borderId="13" xfId="0" applyFont="1" applyBorder="1" applyProtection="1"/>
    <xf numFmtId="0" fontId="5" fillId="3" borderId="2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5" fillId="0" borderId="19" xfId="0" applyFont="1" applyBorder="1" applyAlignment="1" applyProtection="1">
      <alignment horizontal="center"/>
    </xf>
    <xf numFmtId="0" fontId="5" fillId="0" borderId="8" xfId="0" applyFont="1" applyBorder="1" applyProtection="1"/>
    <xf numFmtId="44" fontId="5" fillId="3" borderId="10" xfId="1" applyFont="1" applyFill="1" applyBorder="1" applyProtection="1"/>
    <xf numFmtId="9" fontId="5" fillId="0" borderId="20" xfId="0" applyNumberFormat="1" applyFont="1" applyBorder="1" applyAlignment="1" applyProtection="1">
      <alignment horizontal="center"/>
    </xf>
    <xf numFmtId="44" fontId="5" fillId="3" borderId="4" xfId="0" applyNumberFormat="1" applyFont="1" applyFill="1" applyBorder="1" applyAlignment="1" applyProtection="1">
      <alignment horizontal="center"/>
    </xf>
    <xf numFmtId="9" fontId="5" fillId="0" borderId="8" xfId="0" applyNumberFormat="1" applyFont="1" applyBorder="1" applyAlignment="1" applyProtection="1">
      <alignment horizontal="center"/>
    </xf>
    <xf numFmtId="44" fontId="5" fillId="3" borderId="6" xfId="0" applyNumberFormat="1" applyFont="1" applyFill="1" applyBorder="1" applyAlignment="1" applyProtection="1">
      <alignment horizontal="center"/>
    </xf>
    <xf numFmtId="9" fontId="5" fillId="0" borderId="9" xfId="0" applyNumberFormat="1" applyFont="1" applyBorder="1" applyAlignment="1" applyProtection="1">
      <alignment horizontal="center"/>
    </xf>
    <xf numFmtId="44" fontId="5" fillId="3" borderId="7" xfId="0" applyNumberFormat="1" applyFont="1" applyFill="1" applyBorder="1" applyAlignment="1" applyProtection="1">
      <alignment horizontal="center"/>
    </xf>
    <xf numFmtId="0" fontId="5" fillId="0" borderId="35" xfId="0" applyFont="1" applyBorder="1" applyProtection="1"/>
    <xf numFmtId="0" fontId="5" fillId="0" borderId="29" xfId="0" applyFont="1" applyBorder="1" applyAlignment="1" applyProtection="1">
      <alignment horizontal="right"/>
    </xf>
    <xf numFmtId="44" fontId="5" fillId="3" borderId="18" xfId="0" applyNumberFormat="1" applyFont="1" applyFill="1" applyBorder="1" applyProtection="1"/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6"/>
    </xf>
    <xf numFmtId="0" fontId="5" fillId="0" borderId="0" xfId="0" applyFont="1" applyAlignment="1">
      <alignment horizontal="left" indent="10"/>
    </xf>
    <xf numFmtId="0" fontId="5" fillId="4" borderId="25" xfId="0" applyFont="1" applyFill="1" applyBorder="1" applyAlignment="1" applyProtection="1">
      <alignment horizontal="center"/>
      <protection locked="0"/>
    </xf>
    <xf numFmtId="44" fontId="5" fillId="4" borderId="5" xfId="1" applyFont="1" applyFill="1" applyBorder="1" applyProtection="1">
      <protection locked="0"/>
    </xf>
    <xf numFmtId="0" fontId="5" fillId="4" borderId="7" xfId="0" applyFont="1" applyFill="1" applyBorder="1" applyProtection="1">
      <protection locked="0"/>
    </xf>
    <xf numFmtId="44" fontId="5" fillId="4" borderId="11" xfId="1" applyFont="1" applyFill="1" applyBorder="1" applyProtection="1">
      <protection locked="0"/>
    </xf>
    <xf numFmtId="0" fontId="5" fillId="4" borderId="14" xfId="0" applyFont="1" applyFill="1" applyBorder="1" applyProtection="1">
      <protection locked="0"/>
    </xf>
    <xf numFmtId="44" fontId="5" fillId="4" borderId="20" xfId="1" applyFont="1" applyFill="1" applyBorder="1" applyProtection="1">
      <protection locked="0"/>
    </xf>
    <xf numFmtId="44" fontId="5" fillId="4" borderId="27" xfId="1" applyFont="1" applyFill="1" applyBorder="1" applyProtection="1">
      <protection locked="0"/>
    </xf>
    <xf numFmtId="0" fontId="5" fillId="4" borderId="8" xfId="0" applyFont="1" applyFill="1" applyBorder="1" applyProtection="1">
      <protection locked="0"/>
    </xf>
    <xf numFmtId="0" fontId="8" fillId="4" borderId="8" xfId="0" applyFont="1" applyFill="1" applyBorder="1" applyProtection="1">
      <protection locked="0"/>
    </xf>
    <xf numFmtId="0" fontId="8" fillId="4" borderId="9" xfId="0" applyFont="1" applyFill="1" applyBorder="1" applyProtection="1">
      <protection locked="0"/>
    </xf>
    <xf numFmtId="0" fontId="9" fillId="4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/>
    <xf numFmtId="0" fontId="5" fillId="4" borderId="22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wrapText="1"/>
    </xf>
    <xf numFmtId="0" fontId="5" fillId="0" borderId="11" xfId="0" applyFont="1" applyBorder="1" applyAlignment="1" applyProtection="1">
      <alignment horizontal="left" wrapText="1"/>
    </xf>
    <xf numFmtId="0" fontId="5" fillId="4" borderId="38" xfId="0" applyFont="1" applyFill="1" applyBorder="1" applyAlignment="1" applyProtection="1">
      <alignment horizontal="center"/>
      <protection locked="0"/>
    </xf>
    <xf numFmtId="44" fontId="5" fillId="0" borderId="39" xfId="0" applyNumberFormat="1" applyFont="1" applyBorder="1" applyAlignment="1" applyProtection="1">
      <alignment horizontal="center"/>
    </xf>
    <xf numFmtId="0" fontId="5" fillId="0" borderId="20" xfId="0" applyFont="1" applyBorder="1" applyProtection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wrapText="1"/>
    </xf>
    <xf numFmtId="0" fontId="5" fillId="0" borderId="26" xfId="0" applyFont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7" fillId="0" borderId="0" xfId="0" applyFont="1" applyBorder="1" applyAlignment="1" applyProtection="1">
      <alignment horizontal="left" vertical="top"/>
    </xf>
    <xf numFmtId="0" fontId="5" fillId="0" borderId="36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4" borderId="23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</xf>
    <xf numFmtId="0" fontId="5" fillId="0" borderId="24" xfId="0" applyFont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Normal="100" workbookViewId="0">
      <selection activeCell="B3" sqref="B3:C3"/>
    </sheetView>
  </sheetViews>
  <sheetFormatPr defaultRowHeight="12.75"/>
  <cols>
    <col min="1" max="1" width="22.7109375" style="2" bestFit="1" customWidth="1"/>
    <col min="2" max="2" width="21.42578125" style="2" customWidth="1"/>
    <col min="3" max="3" width="21.42578125" style="2" bestFit="1" customWidth="1"/>
    <col min="4" max="4" width="21.42578125" style="2" customWidth="1"/>
    <col min="5" max="5" width="20.5703125" style="2" customWidth="1"/>
    <col min="6" max="6" width="21.85546875" style="2" customWidth="1"/>
    <col min="7" max="7" width="21.28515625" style="2" customWidth="1"/>
    <col min="8" max="16384" width="9.140625" style="2"/>
  </cols>
  <sheetData>
    <row r="1" spans="1:8" ht="31.5">
      <c r="A1" s="76" t="s">
        <v>17</v>
      </c>
      <c r="B1" s="76"/>
      <c r="C1" s="76"/>
      <c r="D1" s="76"/>
      <c r="E1" s="76"/>
      <c r="F1" s="76"/>
      <c r="G1" s="76"/>
    </row>
    <row r="2" spans="1:8" ht="31.5">
      <c r="A2" s="3"/>
      <c r="B2" s="3"/>
      <c r="C2" s="3"/>
      <c r="D2" s="3"/>
      <c r="E2" s="3"/>
      <c r="F2" s="3"/>
      <c r="G2" s="3"/>
    </row>
    <row r="3" spans="1:8" s="6" customFormat="1" ht="27.95" customHeight="1">
      <c r="A3" s="4" t="s">
        <v>18</v>
      </c>
      <c r="B3" s="85"/>
      <c r="C3" s="85"/>
      <c r="D3" s="66"/>
      <c r="E3" s="86"/>
      <c r="F3" s="86"/>
      <c r="G3" s="5"/>
    </row>
    <row r="4" spans="1:8" s="6" customFormat="1" ht="20.25" customHeight="1">
      <c r="A4" s="4"/>
      <c r="B4" s="7"/>
      <c r="C4" s="7"/>
      <c r="D4" s="7"/>
      <c r="E4" s="4"/>
      <c r="F4" s="4"/>
      <c r="G4" s="5"/>
    </row>
    <row r="5" spans="1:8" s="6" customFormat="1" ht="2.25" customHeight="1">
      <c r="A5" s="8"/>
      <c r="B5" s="8"/>
      <c r="C5" s="9"/>
      <c r="D5" s="9"/>
      <c r="E5" s="9"/>
      <c r="F5" s="9"/>
      <c r="G5" s="9"/>
    </row>
    <row r="6" spans="1:8" ht="21" customHeight="1" thickBot="1">
      <c r="A6" s="10"/>
      <c r="B6" s="10"/>
    </row>
    <row r="7" spans="1:8" ht="47.25" customHeight="1" thickBot="1">
      <c r="A7" s="11" t="s">
        <v>20</v>
      </c>
      <c r="B7" s="69" t="s">
        <v>50</v>
      </c>
      <c r="C7" s="71">
        <v>2</v>
      </c>
      <c r="D7" s="12"/>
      <c r="E7" s="13"/>
      <c r="F7" s="13" t="s">
        <v>38</v>
      </c>
      <c r="G7" s="14"/>
    </row>
    <row r="8" spans="1:8" ht="34.5" customHeight="1" thickBot="1">
      <c r="A8" s="13"/>
      <c r="B8" s="70" t="s">
        <v>49</v>
      </c>
      <c r="C8" s="71">
        <v>24</v>
      </c>
      <c r="D8" s="15" t="s">
        <v>23</v>
      </c>
      <c r="E8" s="16">
        <f>C8*4</f>
        <v>96</v>
      </c>
      <c r="F8" s="14" t="s">
        <v>45</v>
      </c>
      <c r="G8" s="56">
        <v>70</v>
      </c>
      <c r="H8" s="2" t="s">
        <v>39</v>
      </c>
    </row>
    <row r="9" spans="1:8" ht="15.75" customHeight="1" thickBot="1">
      <c r="A9" s="13"/>
      <c r="B9" s="17" t="s">
        <v>34</v>
      </c>
      <c r="C9" s="18">
        <v>16</v>
      </c>
      <c r="D9" s="51" t="s">
        <v>35</v>
      </c>
      <c r="E9" s="18">
        <f>C9+C10</f>
        <v>28</v>
      </c>
      <c r="F9" s="14" t="s">
        <v>44</v>
      </c>
      <c r="G9" s="56">
        <v>80</v>
      </c>
      <c r="H9" s="2" t="s">
        <v>39</v>
      </c>
    </row>
    <row r="10" spans="1:8" ht="14.25" customHeight="1" thickBot="1">
      <c r="A10" s="13"/>
      <c r="B10" s="21" t="s">
        <v>21</v>
      </c>
      <c r="C10" s="20">
        <v>12</v>
      </c>
      <c r="D10" s="19" t="s">
        <v>36</v>
      </c>
      <c r="E10" s="20">
        <f>SUM(E8:E9)</f>
        <v>124</v>
      </c>
      <c r="F10" s="13" t="s">
        <v>46</v>
      </c>
      <c r="G10" s="56">
        <v>70</v>
      </c>
      <c r="H10" s="2" t="s">
        <v>39</v>
      </c>
    </row>
    <row r="11" spans="1:8" ht="14.25" customHeight="1">
      <c r="A11" s="13"/>
      <c r="C11" s="39"/>
      <c r="D11" s="5"/>
      <c r="E11" s="39"/>
      <c r="F11" s="13" t="s">
        <v>48</v>
      </c>
      <c r="G11" s="56">
        <v>65</v>
      </c>
      <c r="H11" s="2" t="s">
        <v>39</v>
      </c>
    </row>
    <row r="12" spans="1:8" ht="15" customHeight="1">
      <c r="A12" s="84"/>
      <c r="B12" s="84"/>
      <c r="C12" s="84"/>
      <c r="D12" s="84"/>
      <c r="E12" s="84"/>
      <c r="F12" s="84"/>
      <c r="G12" s="84"/>
    </row>
    <row r="13" spans="1:8" ht="2.25" customHeight="1">
      <c r="A13" s="8"/>
      <c r="B13" s="8"/>
      <c r="C13" s="9"/>
      <c r="D13" s="9"/>
      <c r="E13" s="9"/>
      <c r="F13" s="9"/>
      <c r="G13" s="9"/>
    </row>
    <row r="14" spans="1:8" ht="21" customHeight="1">
      <c r="A14" s="10"/>
      <c r="B14" s="12" t="s">
        <v>52</v>
      </c>
      <c r="C14" s="68" t="s">
        <v>53</v>
      </c>
    </row>
    <row r="15" spans="1:8" s="23" customFormat="1" ht="21" customHeight="1">
      <c r="A15" s="22" t="s">
        <v>22</v>
      </c>
      <c r="B15" s="12" t="s">
        <v>52</v>
      </c>
      <c r="C15" s="68" t="s">
        <v>54</v>
      </c>
    </row>
    <row r="16" spans="1:8" s="6" customFormat="1" ht="15">
      <c r="A16" s="80"/>
      <c r="B16" s="12" t="s">
        <v>52</v>
      </c>
      <c r="C16" s="68" t="s">
        <v>54</v>
      </c>
      <c r="D16" s="81" t="s">
        <v>3</v>
      </c>
      <c r="E16" s="81"/>
      <c r="F16" s="81"/>
      <c r="G16" s="82"/>
    </row>
    <row r="17" spans="1:7" s="6" customFormat="1" ht="15.75" thickBot="1">
      <c r="A17" s="80"/>
      <c r="B17" s="24"/>
      <c r="C17" s="25" t="s">
        <v>25</v>
      </c>
      <c r="D17" s="26">
        <f>set_up!$B$3</f>
        <v>0.7</v>
      </c>
      <c r="E17" s="26">
        <f>set_up!$C$3</f>
        <v>0.65</v>
      </c>
      <c r="F17" s="26">
        <f>set_up!$D$3</f>
        <v>0.8</v>
      </c>
      <c r="G17" s="26">
        <f>set_up!$E$3</f>
        <v>1</v>
      </c>
    </row>
    <row r="18" spans="1:7" s="6" customFormat="1" ht="15">
      <c r="A18" s="27"/>
      <c r="B18" s="28" t="s">
        <v>24</v>
      </c>
      <c r="C18" s="57">
        <v>0</v>
      </c>
      <c r="D18" s="29">
        <f>ROUND($C$8*D$17,0)*$C18</f>
        <v>0</v>
      </c>
      <c r="E18" s="29">
        <f t="shared" ref="E18:G18" si="0">ROUND($C$8*E$17,0)*$C18</f>
        <v>0</v>
      </c>
      <c r="F18" s="29">
        <f t="shared" si="0"/>
        <v>0</v>
      </c>
      <c r="G18" s="29">
        <f t="shared" si="0"/>
        <v>0</v>
      </c>
    </row>
    <row r="19" spans="1:7" s="6" customFormat="1" ht="15">
      <c r="A19" s="27"/>
      <c r="B19" s="30" t="s">
        <v>2</v>
      </c>
      <c r="C19" s="57">
        <v>0</v>
      </c>
      <c r="D19" s="29">
        <f>$C19*ROUND(($E$8+IF($C14="Y",0,$C$9))*D$17*set_up!$B6,0)</f>
        <v>0</v>
      </c>
      <c r="E19" s="29">
        <f>$C19*ROUND(($E$8+IF($C14="Y",0,$C$9))*E$17*set_up!$B6,0)</f>
        <v>0</v>
      </c>
      <c r="F19" s="29">
        <f>$C19*ROUND(($E$8+IF($C14="Y",0,$C$9))*F$17*set_up!$B6,0)</f>
        <v>0</v>
      </c>
      <c r="G19" s="29">
        <f>$C19*ROUND(($E$8+IF($C14="Y",0,$C$9))*G$17*set_up!$B6,0)</f>
        <v>0</v>
      </c>
    </row>
    <row r="20" spans="1:7" s="6" customFormat="1" ht="15">
      <c r="A20" s="27"/>
      <c r="B20" s="30" t="s">
        <v>19</v>
      </c>
      <c r="C20" s="57">
        <v>0</v>
      </c>
      <c r="D20" s="29">
        <f>$C20*ROUND(($E$8+IF($C15="Y",0,$C$9))*D$17*set_up!$B7,0)</f>
        <v>0</v>
      </c>
      <c r="E20" s="29">
        <f>$C20*ROUND(($E$8+IF($C15="Y",0,$C$9))*E$17*set_up!$B7,0)</f>
        <v>0</v>
      </c>
      <c r="F20" s="29">
        <f>$C20*ROUND(($E$8+IF($C15="Y",0,$C$9))*F$17*set_up!$B7,0)</f>
        <v>0</v>
      </c>
      <c r="G20" s="29">
        <f>$C20*ROUND(($E$8+IF($C15="Y",0,$C$9))*G$17*set_up!$B7,0)</f>
        <v>0</v>
      </c>
    </row>
    <row r="21" spans="1:7" s="6" customFormat="1" ht="15.75" thickBot="1">
      <c r="A21" s="27" t="s">
        <v>47</v>
      </c>
      <c r="B21" s="58"/>
      <c r="C21" s="57">
        <v>0</v>
      </c>
      <c r="D21" s="29">
        <f>$C21*ROUND(($E$8+IF($C16="Y",0,$C$9))*D$17*set_up!$B8,0)</f>
        <v>0</v>
      </c>
      <c r="E21" s="29">
        <f>$C21*ROUND(($E$8+IF($C16="Y",0,$C$9))*E$17*set_up!$B8,0)</f>
        <v>0</v>
      </c>
      <c r="F21" s="29">
        <f>$C21*ROUND(($E$8+IF($C16="Y",0,$C$9))*F$17*set_up!$B8,0)</f>
        <v>0</v>
      </c>
      <c r="G21" s="29">
        <f>$C21*ROUND(($E$8+IF($C16="Y",0,$C$9))*G$17*set_up!$B8,0)</f>
        <v>0</v>
      </c>
    </row>
    <row r="22" spans="1:7" s="6" customFormat="1" ht="15.75" thickBot="1">
      <c r="A22" s="77"/>
      <c r="B22" s="78"/>
      <c r="C22" s="31" t="s">
        <v>1</v>
      </c>
      <c r="D22" s="32">
        <f>SUM(D18:D21)</f>
        <v>0</v>
      </c>
      <c r="E22" s="32">
        <f>SUM(E18:E21)</f>
        <v>0</v>
      </c>
      <c r="F22" s="32">
        <f>SUM(F18:F21)</f>
        <v>0</v>
      </c>
      <c r="G22" s="32">
        <f>SUM(G18:G21)</f>
        <v>0</v>
      </c>
    </row>
    <row r="23" spans="1:7" s="6" customFormat="1" ht="15">
      <c r="A23" s="79"/>
      <c r="B23" s="79"/>
    </row>
    <row r="24" spans="1:7" s="6" customFormat="1" ht="12" customHeight="1">
      <c r="A24" s="33"/>
      <c r="B24" s="33"/>
    </row>
    <row r="25" spans="1:7" ht="2.25" customHeight="1">
      <c r="A25" s="8"/>
      <c r="B25" s="8"/>
      <c r="C25" s="9"/>
      <c r="D25" s="9"/>
      <c r="E25" s="9"/>
      <c r="F25" s="9"/>
      <c r="G25" s="9"/>
    </row>
    <row r="26" spans="1:7" ht="21" customHeight="1">
      <c r="A26" s="10"/>
      <c r="B26" s="10"/>
    </row>
    <row r="27" spans="1:7" ht="20.25" customHeight="1">
      <c r="A27" s="11" t="s">
        <v>13</v>
      </c>
      <c r="B27" s="34"/>
    </row>
    <row r="28" spans="1:7" s="6" customFormat="1" ht="15.75" thickBot="1">
      <c r="A28" s="80" t="s">
        <v>5</v>
      </c>
      <c r="C28" s="24"/>
      <c r="D28" s="83" t="s">
        <v>3</v>
      </c>
      <c r="E28" s="81"/>
      <c r="F28" s="81"/>
      <c r="G28" s="82"/>
    </row>
    <row r="29" spans="1:7" s="6" customFormat="1" ht="15.75" thickBot="1">
      <c r="A29" s="80"/>
      <c r="C29" s="35" t="s">
        <v>0</v>
      </c>
      <c r="D29" s="26">
        <f>set_up!$B$3</f>
        <v>0.7</v>
      </c>
      <c r="E29" s="26">
        <f>set_up!$C$3</f>
        <v>0.65</v>
      </c>
      <c r="F29" s="26">
        <f>set_up!$D$3</f>
        <v>0.8</v>
      </c>
      <c r="G29" s="26">
        <f>set_up!$E$3</f>
        <v>1</v>
      </c>
    </row>
    <row r="30" spans="1:7" s="6" customFormat="1" ht="15">
      <c r="B30" s="36" t="s">
        <v>2</v>
      </c>
      <c r="C30" s="59">
        <v>0</v>
      </c>
      <c r="D30" s="29">
        <f>$C30*ROUND($E$10*D$29*set_up!$B6,0)</f>
        <v>0</v>
      </c>
      <c r="E30" s="29">
        <f>$C30*ROUND($E$10*E$29*set_up!$B6,0)</f>
        <v>0</v>
      </c>
      <c r="F30" s="29">
        <f>$C30*ROUND($E$10*F$29*set_up!$B6,0)</f>
        <v>0</v>
      </c>
      <c r="G30" s="29">
        <f>$C30*ROUND($E$10*G$29*set_up!$B6,0)</f>
        <v>0</v>
      </c>
    </row>
    <row r="31" spans="1:7" s="6" customFormat="1" ht="15">
      <c r="B31" s="37" t="s">
        <v>16</v>
      </c>
      <c r="C31" s="59">
        <v>0</v>
      </c>
      <c r="D31" s="29">
        <f>$C31*ROUND($E$10*D$29*set_up!$B7,0)</f>
        <v>0</v>
      </c>
      <c r="E31" s="29">
        <f>$C31*ROUND($E$10*E$29*set_up!$B7,0)</f>
        <v>0</v>
      </c>
      <c r="F31" s="29">
        <f>$C31*ROUND($E$10*F$29*set_up!$B7,0)</f>
        <v>0</v>
      </c>
      <c r="G31" s="29">
        <f>$C31*ROUND($E$10*G$29*set_up!$B7,0)</f>
        <v>0</v>
      </c>
    </row>
    <row r="32" spans="1:7" s="6" customFormat="1" ht="15">
      <c r="B32" s="37" t="s">
        <v>19</v>
      </c>
      <c r="C32" s="59">
        <v>0</v>
      </c>
      <c r="D32" s="29">
        <f>$C32*ROUND($E$10*D$29*set_up!$B8,0)</f>
        <v>0</v>
      </c>
      <c r="E32" s="29">
        <f>$C32*ROUND($E$10*E$29*set_up!$B8,0)</f>
        <v>0</v>
      </c>
      <c r="F32" s="29">
        <f>$C32*ROUND($E$10*F$29*set_up!$B8,0)</f>
        <v>0</v>
      </c>
      <c r="G32" s="29">
        <f>$C32*ROUND($E$10*G$29*set_up!$B8,0)</f>
        <v>0</v>
      </c>
    </row>
    <row r="33" spans="1:7" s="6" customFormat="1" ht="15.75" thickBot="1">
      <c r="B33" s="60"/>
      <c r="C33" s="59">
        <v>0</v>
      </c>
      <c r="D33" s="29">
        <f>$C33*ROUND($E$10*D$29*set_up!$B9,0)</f>
        <v>0</v>
      </c>
      <c r="E33" s="29">
        <f>$C33*ROUND($E$10*E$29*set_up!$B9,0)</f>
        <v>0</v>
      </c>
      <c r="F33" s="29">
        <f>$C33*ROUND($E$10*F$29*set_up!$B9,0)</f>
        <v>0</v>
      </c>
      <c r="G33" s="29">
        <f>$C33*ROUND($E$10*G$29*set_up!$B9,0)</f>
        <v>0</v>
      </c>
    </row>
    <row r="34" spans="1:7" s="6" customFormat="1" ht="15.75" thickBot="1">
      <c r="C34" s="38" t="s">
        <v>4</v>
      </c>
      <c r="D34" s="52">
        <f>SUM(D30:D33)</f>
        <v>0</v>
      </c>
      <c r="E34" s="52">
        <f>SUM(E30:E33)</f>
        <v>0</v>
      </c>
      <c r="F34" s="52">
        <f>SUM(F30:F33)</f>
        <v>0</v>
      </c>
      <c r="G34" s="52">
        <f>SUM(G30:G33)</f>
        <v>0</v>
      </c>
    </row>
    <row r="35" spans="1:7" s="6" customFormat="1" ht="32.25" customHeight="1" thickBot="1"/>
    <row r="36" spans="1:7" s="6" customFormat="1" ht="15.75" hidden="1" thickBot="1">
      <c r="C36" s="39"/>
      <c r="D36" s="39"/>
      <c r="E36" s="39"/>
    </row>
    <row r="37" spans="1:7" s="6" customFormat="1" ht="16.5" thickBot="1">
      <c r="A37" s="40" t="s">
        <v>6</v>
      </c>
      <c r="D37" s="41" t="s">
        <v>7</v>
      </c>
    </row>
    <row r="38" spans="1:7" s="6" customFormat="1" ht="15" customHeight="1">
      <c r="A38" s="40"/>
      <c r="B38" s="87" t="s">
        <v>15</v>
      </c>
      <c r="C38" s="50" t="s">
        <v>51</v>
      </c>
      <c r="D38" s="72">
        <f>C18*C7</f>
        <v>0</v>
      </c>
    </row>
    <row r="39" spans="1:7" s="6" customFormat="1" ht="15" customHeight="1">
      <c r="B39" s="87"/>
      <c r="C39" s="73" t="s">
        <v>26</v>
      </c>
      <c r="D39" s="61">
        <v>0</v>
      </c>
    </row>
    <row r="40" spans="1:7" s="6" customFormat="1" ht="15">
      <c r="B40" s="87"/>
      <c r="C40" s="42" t="s">
        <v>27</v>
      </c>
      <c r="D40" s="61">
        <v>0</v>
      </c>
    </row>
    <row r="41" spans="1:7" s="6" customFormat="1" ht="15">
      <c r="B41" s="87"/>
      <c r="C41" s="42" t="s">
        <v>29</v>
      </c>
      <c r="D41" s="61">
        <v>0</v>
      </c>
    </row>
    <row r="42" spans="1:7" s="6" customFormat="1" ht="15">
      <c r="B42" s="87"/>
      <c r="C42" s="6" t="s">
        <v>33</v>
      </c>
      <c r="D42" s="61">
        <v>0</v>
      </c>
    </row>
    <row r="43" spans="1:7" s="6" customFormat="1" ht="15">
      <c r="B43" s="87"/>
      <c r="C43" s="50" t="s">
        <v>30</v>
      </c>
      <c r="D43" s="61">
        <v>0</v>
      </c>
    </row>
    <row r="44" spans="1:7" s="6" customFormat="1" ht="15">
      <c r="B44" s="87"/>
      <c r="C44" s="42" t="s">
        <v>31</v>
      </c>
      <c r="D44" s="61">
        <v>0</v>
      </c>
    </row>
    <row r="45" spans="1:7" s="6" customFormat="1" ht="15">
      <c r="B45" s="87"/>
      <c r="C45" s="42" t="s">
        <v>32</v>
      </c>
      <c r="D45" s="61">
        <v>0</v>
      </c>
    </row>
    <row r="46" spans="1:7" s="6" customFormat="1" ht="15">
      <c r="B46" s="87"/>
      <c r="C46" s="42" t="s">
        <v>8</v>
      </c>
      <c r="D46" s="61">
        <v>0</v>
      </c>
    </row>
    <row r="47" spans="1:7" s="6" customFormat="1" ht="15">
      <c r="B47" s="87"/>
      <c r="C47" s="42" t="s">
        <v>9</v>
      </c>
      <c r="D47" s="61">
        <v>0</v>
      </c>
    </row>
    <row r="48" spans="1:7" s="6" customFormat="1" ht="15">
      <c r="B48" s="87"/>
      <c r="C48" s="42" t="s">
        <v>28</v>
      </c>
      <c r="D48" s="61">
        <v>0</v>
      </c>
    </row>
    <row r="49" spans="1:7" s="6" customFormat="1" ht="15">
      <c r="B49" s="87"/>
      <c r="C49" s="42" t="s">
        <v>16</v>
      </c>
      <c r="D49" s="61">
        <v>0</v>
      </c>
    </row>
    <row r="50" spans="1:7" s="6" customFormat="1" ht="15">
      <c r="B50" s="87"/>
      <c r="C50" s="42" t="s">
        <v>37</v>
      </c>
      <c r="D50" s="61">
        <v>0</v>
      </c>
    </row>
    <row r="51" spans="1:7" s="6" customFormat="1" ht="15">
      <c r="B51" s="87"/>
      <c r="C51" s="63"/>
      <c r="D51" s="61">
        <v>0</v>
      </c>
    </row>
    <row r="52" spans="1:7" s="6" customFormat="1" ht="15">
      <c r="B52" s="87"/>
      <c r="C52" s="63"/>
      <c r="D52" s="61">
        <v>0</v>
      </c>
    </row>
    <row r="53" spans="1:7" s="6" customFormat="1" ht="15">
      <c r="B53" s="87"/>
      <c r="C53" s="63"/>
      <c r="D53" s="61">
        <v>0</v>
      </c>
    </row>
    <row r="54" spans="1:7" s="6" customFormat="1" ht="15">
      <c r="B54" s="87"/>
      <c r="C54" s="64"/>
      <c r="D54" s="61">
        <v>0</v>
      </c>
    </row>
    <row r="55" spans="1:7" s="6" customFormat="1" ht="15.75" thickBot="1">
      <c r="B55" s="87"/>
      <c r="C55" s="65"/>
      <c r="D55" s="62">
        <v>0</v>
      </c>
    </row>
    <row r="56" spans="1:7" s="6" customFormat="1" ht="15.75" thickBot="1">
      <c r="C56" s="38" t="s">
        <v>10</v>
      </c>
      <c r="D56" s="43">
        <f>SUM(D38:D55)</f>
        <v>0</v>
      </c>
    </row>
    <row r="58" spans="1:7" ht="2.25" customHeight="1">
      <c r="A58" s="8"/>
      <c r="B58" s="8"/>
      <c r="C58" s="9"/>
      <c r="D58" s="9"/>
      <c r="E58" s="9"/>
      <c r="F58" s="9"/>
      <c r="G58" s="9"/>
    </row>
    <row r="59" spans="1:7" s="23" customFormat="1" ht="7.5" customHeight="1">
      <c r="A59" s="10"/>
      <c r="B59" s="10"/>
    </row>
    <row r="60" spans="1:7" ht="25.5" customHeight="1" thickBot="1">
      <c r="A60" s="11" t="s">
        <v>14</v>
      </c>
    </row>
    <row r="61" spans="1:7" s="6" customFormat="1" ht="15.75" thickBot="1">
      <c r="C61" s="41" t="s">
        <v>3</v>
      </c>
      <c r="D61" s="26">
        <f>set_up!$B$3</f>
        <v>0.7</v>
      </c>
      <c r="E61" s="26">
        <f>set_up!$C$3</f>
        <v>0.65</v>
      </c>
      <c r="F61" s="26">
        <f>set_up!$D$3</f>
        <v>0.8</v>
      </c>
      <c r="G61" s="26">
        <f>set_up!$E$3</f>
        <v>1</v>
      </c>
    </row>
    <row r="62" spans="1:7" s="6" customFormat="1" ht="15">
      <c r="C62" s="44" t="s">
        <v>11</v>
      </c>
      <c r="D62" s="45">
        <f>D22</f>
        <v>0</v>
      </c>
      <c r="E62" s="45">
        <f t="shared" ref="E62:G62" si="1">E22</f>
        <v>0</v>
      </c>
      <c r="F62" s="45">
        <f t="shared" si="1"/>
        <v>0</v>
      </c>
      <c r="G62" s="45">
        <f t="shared" si="1"/>
        <v>0</v>
      </c>
    </row>
    <row r="63" spans="1:7" s="6" customFormat="1" ht="15">
      <c r="C63" s="46" t="s">
        <v>12</v>
      </c>
      <c r="D63" s="47">
        <f>D34+$D$56</f>
        <v>0</v>
      </c>
      <c r="E63" s="47">
        <f t="shared" ref="E63:G63" si="2">E34+$D$56</f>
        <v>0</v>
      </c>
      <c r="F63" s="47">
        <f t="shared" si="2"/>
        <v>0</v>
      </c>
      <c r="G63" s="47">
        <f t="shared" si="2"/>
        <v>0</v>
      </c>
    </row>
    <row r="64" spans="1:7" s="6" customFormat="1" ht="15.75" thickBot="1">
      <c r="C64" s="48" t="s">
        <v>43</v>
      </c>
      <c r="D64" s="49">
        <f>D62-D63</f>
        <v>0</v>
      </c>
      <c r="E64" s="49">
        <f t="shared" ref="E64:G64" si="3">E62-E63</f>
        <v>0</v>
      </c>
      <c r="F64" s="49">
        <f t="shared" si="3"/>
        <v>0</v>
      </c>
      <c r="G64" s="49">
        <f t="shared" si="3"/>
        <v>0</v>
      </c>
    </row>
    <row r="65" spans="1:7" ht="15" customHeight="1"/>
    <row r="66" spans="1:7">
      <c r="A66" s="74"/>
      <c r="B66" s="74"/>
      <c r="C66" s="74"/>
      <c r="D66" s="74"/>
      <c r="E66" s="74"/>
      <c r="F66" s="74"/>
      <c r="G66" s="74"/>
    </row>
    <row r="67" spans="1:7">
      <c r="A67" s="75"/>
      <c r="B67" s="75"/>
      <c r="C67" s="75"/>
      <c r="D67" s="75"/>
      <c r="E67" s="75"/>
      <c r="F67" s="75"/>
      <c r="G67" s="75"/>
    </row>
  </sheetData>
  <sheetProtection sheet="1" objects="1" scenarios="1" selectLockedCells="1"/>
  <mergeCells count="11">
    <mergeCell ref="A66:G67"/>
    <mergeCell ref="A1:G1"/>
    <mergeCell ref="A22:B23"/>
    <mergeCell ref="A16:A17"/>
    <mergeCell ref="D16:G16"/>
    <mergeCell ref="D28:G28"/>
    <mergeCell ref="A28:A29"/>
    <mergeCell ref="A12:G12"/>
    <mergeCell ref="B3:C3"/>
    <mergeCell ref="E3:F3"/>
    <mergeCell ref="B38:B55"/>
  </mergeCells>
  <phoneticPr fontId="0" type="noConversion"/>
  <printOptions horizontalCentered="1" verticalCentered="1"/>
  <pageMargins left="0.24" right="0.19685039370078741" top="0.17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4"/>
  <sheetViews>
    <sheetView workbookViewId="0">
      <selection activeCell="B9" sqref="B9"/>
    </sheetView>
  </sheetViews>
  <sheetFormatPr defaultRowHeight="15"/>
  <cols>
    <col min="1" max="1" width="10.28515625" style="1" customWidth="1"/>
    <col min="2" max="16384" width="9.140625" style="1"/>
  </cols>
  <sheetData>
    <row r="3" spans="1:5">
      <c r="A3" s="1" t="s">
        <v>3</v>
      </c>
      <c r="B3" s="1">
        <f>Planing!G8/100</f>
        <v>0.7</v>
      </c>
      <c r="C3" s="1">
        <v>0.65</v>
      </c>
      <c r="D3" s="1">
        <v>0.8</v>
      </c>
      <c r="E3" s="1">
        <v>1</v>
      </c>
    </row>
    <row r="6" spans="1:5">
      <c r="A6" s="1" t="s">
        <v>41</v>
      </c>
      <c r="B6" s="1">
        <f>Planing!G9/100</f>
        <v>0.8</v>
      </c>
    </row>
    <row r="7" spans="1:5">
      <c r="A7" s="53" t="s">
        <v>40</v>
      </c>
      <c r="B7" s="1">
        <f>Planing!G10/100</f>
        <v>0.7</v>
      </c>
    </row>
    <row r="8" spans="1:5">
      <c r="A8" s="67" t="s">
        <v>42</v>
      </c>
      <c r="B8" s="67">
        <f>Planing!G11/100</f>
        <v>0.65</v>
      </c>
      <c r="C8" s="67"/>
    </row>
    <row r="10" spans="1:5">
      <c r="A10" s="55"/>
    </row>
    <row r="11" spans="1:5">
      <c r="A11" s="55"/>
    </row>
    <row r="12" spans="1:5">
      <c r="A12" s="54"/>
    </row>
    <row r="13" spans="1:5">
      <c r="A13" s="55"/>
    </row>
    <row r="14" spans="1:5">
      <c r="A14" s="55"/>
    </row>
    <row r="15" spans="1:5">
      <c r="A15" s="55"/>
    </row>
    <row r="16" spans="1:5">
      <c r="A16" s="54"/>
    </row>
    <row r="17" spans="1:1">
      <c r="A17" s="55"/>
    </row>
    <row r="18" spans="1:1">
      <c r="A18" s="55"/>
    </row>
    <row r="19" spans="1:1">
      <c r="A19" s="55"/>
    </row>
    <row r="20" spans="1:1">
      <c r="A20" s="55"/>
    </row>
    <row r="21" spans="1:1">
      <c r="A21" s="54"/>
    </row>
    <row r="22" spans="1:1">
      <c r="A22" s="55"/>
    </row>
    <row r="23" spans="1:1">
      <c r="A23" s="55"/>
    </row>
    <row r="24" spans="1:1">
      <c r="A24" s="5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Planing</vt:lpstr>
      <vt:lpstr>set_up</vt:lpstr>
      <vt:lpstr>Planing!Print_Area</vt:lpstr>
    </vt:vector>
  </TitlesOfParts>
  <Company>SUSW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Activities Officer</dc:creator>
  <cp:lastModifiedBy>Oliver Coleman</cp:lastModifiedBy>
  <cp:lastPrinted>2001-06-13T14:59:39Z</cp:lastPrinted>
  <dcterms:created xsi:type="dcterms:W3CDTF">2001-04-27T13:24:21Z</dcterms:created>
  <dcterms:modified xsi:type="dcterms:W3CDTF">2014-04-06T12:01:20Z</dcterms:modified>
</cp:coreProperties>
</file>